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GRA-002.grabs.local\Abteilung$\Technische_Betriebe\Administration\Homepage\Aktuelles\2027\"/>
    </mc:Choice>
  </mc:AlternateContent>
  <xr:revisionPtr revIDLastSave="0" documentId="13_ncr:1_{BCF0CC8F-807B-4163-B1BB-D645A7AED20B}" xr6:coauthVersionLast="47" xr6:coauthVersionMax="47" xr10:uidLastSave="{00000000-0000-0000-0000-000000000000}"/>
  <bookViews>
    <workbookView xWindow="53652" yWindow="-2928" windowWidth="30936" windowHeight="16896" xr2:uid="{6D9C759A-B2E4-A144-93E3-119DFB450577}"/>
  </bookViews>
  <sheets>
    <sheet name="Grosskunden NE7 &lt; 3000h" sheetId="7" r:id="rId1"/>
  </sheets>
  <calcPr calcId="191029" concurrentCalc="0"/>
  <webPublishing allowPng="1" targetScreenSize="1024x768" codePage="12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7" l="1"/>
  <c r="E22" i="7"/>
  <c r="I22" i="7"/>
  <c r="G25" i="7"/>
  <c r="E25" i="7"/>
  <c r="I25" i="7"/>
  <c r="E23" i="7"/>
  <c r="I23" i="7"/>
  <c r="E24" i="7"/>
  <c r="I24" i="7"/>
  <c r="E26" i="7"/>
  <c r="I26" i="7"/>
  <c r="I27" i="7"/>
  <c r="E29" i="7"/>
  <c r="I29" i="7"/>
  <c r="I30" i="7"/>
  <c r="E32" i="7"/>
  <c r="I32" i="7"/>
  <c r="E33" i="7"/>
  <c r="I33" i="7"/>
  <c r="E34" i="7"/>
  <c r="I34" i="7"/>
  <c r="E35" i="7"/>
  <c r="I35" i="7"/>
  <c r="I36" i="7"/>
  <c r="I38" i="7"/>
  <c r="I39" i="7"/>
  <c r="I40" i="7"/>
</calcChain>
</file>

<file path=xl/sharedStrings.xml><?xml version="1.0" encoding="utf-8"?>
<sst xmlns="http://schemas.openxmlformats.org/spreadsheetml/2006/main" count="49" uniqueCount="33">
  <si>
    <t>Netznutzung</t>
  </si>
  <si>
    <t>Arbeit</t>
  </si>
  <si>
    <t>kWh</t>
  </si>
  <si>
    <t>=</t>
  </si>
  <si>
    <t>Total Netznutzung</t>
  </si>
  <si>
    <t>Energie</t>
  </si>
  <si>
    <t>Total Energie</t>
  </si>
  <si>
    <t>Abgaben</t>
  </si>
  <si>
    <t>Abgabe Gemeinde</t>
  </si>
  <si>
    <t>Abgabe Bund</t>
  </si>
  <si>
    <t>Zwischensumme</t>
  </si>
  <si>
    <t>Grundpreis</t>
  </si>
  <si>
    <t>kWh zu</t>
  </si>
  <si>
    <t>Total Abgaben</t>
  </si>
  <si>
    <t>Ihre Stromkosten (inkl. MwSt.)</t>
  </si>
  <si>
    <t>kVarh</t>
  </si>
  <si>
    <t>Leistung</t>
  </si>
  <si>
    <t>kW</t>
  </si>
  <si>
    <t>kW/Monat zu</t>
  </si>
  <si>
    <t>Zuschlag für Blindenergiebezug</t>
  </si>
  <si>
    <t>kVarh zu</t>
  </si>
  <si>
    <t>Wie hoch ist Ihr Blindenergiebezug?</t>
  </si>
  <si>
    <t>Wie hoch ist die Summe Ihrer monatlichen Leistungsspitzen?</t>
  </si>
  <si>
    <t>zuzüglich MwSt. 8.1%</t>
  </si>
  <si>
    <t>Wasserkraftreserven</t>
  </si>
  <si>
    <t>Ist Ihre Benutzungsdauer &gt;= 3'000 Stunden (s. Preisblatt)?</t>
  </si>
  <si>
    <t>Messtarif pro Messpunkt</t>
  </si>
  <si>
    <t>Solidaritätszuschlag</t>
  </si>
  <si>
    <t>Monate</t>
  </si>
  <si>
    <t>mit jährlichem Verbrauch grösser als 50'000 kWh</t>
  </si>
  <si>
    <t>Tarifrechner für Grosskunden Netzebene 7 2027</t>
  </si>
  <si>
    <t>Wie viele Monate beziehen Sie im 2027 Energie von den TBG?</t>
  </si>
  <si>
    <t>Wie viel Energie beziehen Sie im 2027 von den TBG?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</si>
</sst>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CHF&quot;\ * #,##0.00_ ;_ &quot;CHF&quot;\ * \-#,##0.00_ ;_ &quot;CHF&quot;\ * &quot;-&quot;??_ ;_ @_ "/>
    <numFmt numFmtId="164" formatCode="&quot;CHF&quot;\ #,##0.00"/>
    <numFmt numFmtId="165" formatCode="_ &quot;Rp./kWh&quot;\ * #,##0.00_ ;_ &quot;Rp./kWh&quot;\ * \-#,##0.00_ ;_ &quot;Rp./kWh&quot;\ * &quot;-&quot;??_ ;_ @_ "/>
    <numFmt numFmtId="166" formatCode="_ &quot;CHF/Mt.&quot;\ * #,##0.00_ ;_ &quot;CHF/Mt.&quot;\ * \-#,##0.00_ ;_ &quot;CHF/Mt.&quot;\ * &quot;-&quot;??_ ;_ @_ "/>
    <numFmt numFmtId="167" formatCode="_ &quot;CHF/kW&quot;\ * #,##0.00_ ;_ &quot;CHF/kW&quot;\ * \-#,##0.00_ ;_ &quot;CHF/kW&quot;\ * &quot;-&quot;??_ ;_ @_ "/>
    <numFmt numFmtId="168" formatCode="_ &quot;Rp./kVarh&quot;\ * #,##0.00_ ;_ &quot;Rp./kVarh&quot;\ * \-#,##0.00_ ;_ &quot;Rp./kVarh&quot;\ * &quot;-&quot;??_ ;_ @_ "/>
  </numFmts>
  <fonts count="6" x14ac:knownFonts="1"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b/>
      <sz val="16"/>
      <color theme="1"/>
      <name val="Calibri Light"/>
      <family val="2"/>
      <scheme val="major"/>
    </font>
    <font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2CFD6"/>
        <bgColor indexed="64"/>
      </patternFill>
    </fill>
    <fill>
      <patternFill patternType="solid">
        <fgColor rgb="FF4A3D5C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4A3D5C"/>
      </top>
      <bottom/>
      <diagonal/>
    </border>
    <border>
      <left style="medium">
        <color rgb="FF4A3D5C"/>
      </left>
      <right style="medium">
        <color rgb="FF4A3D5C"/>
      </right>
      <top style="medium">
        <color rgb="FF4A3D5C"/>
      </top>
      <bottom style="medium">
        <color rgb="FF4A3D5C"/>
      </bottom>
      <diagonal/>
    </border>
    <border>
      <left/>
      <right/>
      <top/>
      <bottom style="thin">
        <color rgb="FF4A3D5C"/>
      </bottom>
      <diagonal/>
    </border>
    <border>
      <left style="thin">
        <color rgb="FF4A3D5C"/>
      </left>
      <right style="thin">
        <color rgb="FF4A3D5C"/>
      </right>
      <top style="thin">
        <color rgb="FF4A3D5C"/>
      </top>
      <bottom/>
      <diagonal/>
    </border>
    <border>
      <left style="thin">
        <color rgb="FF4A3D5C"/>
      </left>
      <right style="thin">
        <color rgb="FF4A3D5C"/>
      </right>
      <top/>
      <bottom/>
      <diagonal/>
    </border>
    <border>
      <left/>
      <right style="thin">
        <color rgb="FF4A3D5C"/>
      </right>
      <top style="thin">
        <color rgb="FF4A3D5C"/>
      </top>
      <bottom/>
      <diagonal/>
    </border>
    <border>
      <left/>
      <right style="thin">
        <color rgb="FF4A3D5C"/>
      </right>
      <top/>
      <bottom/>
      <diagonal/>
    </border>
    <border>
      <left style="thin">
        <color rgb="FF4A3D5C"/>
      </left>
      <right style="thin">
        <color rgb="FF4A3D5C"/>
      </right>
      <top/>
      <bottom style="thin">
        <color rgb="FF4A3D5C"/>
      </bottom>
      <diagonal/>
    </border>
    <border>
      <left/>
      <right/>
      <top style="thin">
        <color rgb="FF4A3D5C"/>
      </top>
      <bottom style="thin">
        <color rgb="FF4A3D5C"/>
      </bottom>
      <diagonal/>
    </border>
    <border>
      <left/>
      <right style="thin">
        <color rgb="FF4A3D5C"/>
      </right>
      <top style="thin">
        <color rgb="FF4A3D5C"/>
      </top>
      <bottom style="thin">
        <color rgb="FF4A3D5C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/>
    <xf numFmtId="0" fontId="4" fillId="0" borderId="0" xfId="0" applyFo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3" fontId="0" fillId="2" borderId="2" xfId="0" applyNumberForma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165" fontId="5" fillId="0" borderId="9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44" fontId="0" fillId="0" borderId="6" xfId="0" applyNumberFormat="1" applyBorder="1" applyAlignment="1">
      <alignment vertical="center"/>
    </xf>
    <xf numFmtId="44" fontId="0" fillId="0" borderId="7" xfId="0" applyNumberFormat="1" applyBorder="1" applyAlignment="1">
      <alignment vertical="center"/>
    </xf>
    <xf numFmtId="44" fontId="2" fillId="0" borderId="10" xfId="0" applyNumberFormat="1" applyFont="1" applyBorder="1" applyAlignment="1">
      <alignment vertical="center"/>
    </xf>
    <xf numFmtId="44" fontId="0" fillId="0" borderId="0" xfId="0" applyNumberFormat="1" applyAlignment="1">
      <alignment vertical="center"/>
    </xf>
    <xf numFmtId="44" fontId="2" fillId="0" borderId="0" xfId="0" applyNumberFormat="1" applyFont="1" applyAlignment="1">
      <alignment vertical="center"/>
    </xf>
    <xf numFmtId="10" fontId="0" fillId="0" borderId="0" xfId="0" applyNumberFormat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44" fontId="1" fillId="3" borderId="0" xfId="0" applyNumberFormat="1" applyFont="1" applyFill="1" applyAlignment="1">
      <alignment vertical="center"/>
    </xf>
    <xf numFmtId="166" fontId="5" fillId="0" borderId="1" xfId="0" applyNumberFormat="1" applyFont="1" applyBorder="1" applyAlignment="1">
      <alignment vertical="center"/>
    </xf>
    <xf numFmtId="168" fontId="5" fillId="0" borderId="3" xfId="0" applyNumberFormat="1" applyFont="1" applyBorder="1" applyAlignment="1">
      <alignment vertical="center"/>
    </xf>
    <xf numFmtId="167" fontId="5" fillId="0" borderId="0" xfId="0" applyNumberFormat="1" applyFont="1" applyAlignment="1">
      <alignment vertical="center"/>
    </xf>
    <xf numFmtId="44" fontId="0" fillId="0" borderId="11" xfId="0" applyNumberFormat="1" applyBorder="1" applyAlignment="1">
      <alignment vertical="center"/>
    </xf>
    <xf numFmtId="166" fontId="5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A3D5C"/>
      <color rgb="FFD2CF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7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10</xdr:col>
      <xdr:colOff>0</xdr:colOff>
      <xdr:row>17</xdr:row>
      <xdr:rowOff>101600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825" y="1114425"/>
          <a:ext cx="7429500" cy="1568450"/>
        </a:xfrm>
        <a:prstGeom prst="roundRect">
          <a:avLst>
            <a:gd name="adj" fmla="val 0"/>
          </a:avLst>
        </a:prstGeom>
        <a:noFill/>
        <a:ln w="19050">
          <a:solidFill>
            <a:srgbClr val="4A3D5C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0</xdr:colOff>
      <xdr:row>5</xdr:row>
      <xdr:rowOff>72200</xdr:rowOff>
    </xdr:from>
    <xdr:ext cx="3089235" cy="29186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7650" y="986600"/>
          <a:ext cx="3089235" cy="291866"/>
        </a:xfrm>
        <a:prstGeom prst="roundRect">
          <a:avLst>
            <a:gd name="adj" fmla="val 0"/>
          </a:avLst>
        </a:prstGeom>
        <a:solidFill>
          <a:srgbClr val="D2CFD6"/>
        </a:solidFill>
        <a:ln w="19050" cmpd="sng">
          <a:solidFill>
            <a:srgbClr val="4A3D5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lIns="36000" tIns="36000" rIns="36000" bIns="36000" rtlCol="0" anchor="ctr" anchorCtr="0">
          <a:spAutoFit/>
        </a:bodyPr>
        <a:lstStyle/>
        <a:p>
          <a:r>
            <a:rPr lang="en-US" sz="1400">
              <a:latin typeface="+mj-lt"/>
            </a:rPr>
            <a:t>Bitte</a:t>
          </a:r>
          <a:r>
            <a:rPr lang="en-US" sz="1400" baseline="0">
              <a:latin typeface="+mj-lt"/>
            </a:rPr>
            <a:t> geben Sie Ihre Verbrauchsdaten ein:</a:t>
          </a:r>
          <a:endParaRPr lang="en-US" sz="1400">
            <a:latin typeface="+mj-lt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495300</xdr:colOff>
          <xdr:row>17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19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5" name="Rounded 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3825" y="3076575"/>
          <a:ext cx="7429500" cy="4457700"/>
        </a:xfrm>
        <a:prstGeom prst="roundRect">
          <a:avLst>
            <a:gd name="adj" fmla="val 0"/>
          </a:avLst>
        </a:prstGeom>
        <a:noFill/>
        <a:ln w="19050">
          <a:solidFill>
            <a:srgbClr val="4A3D5C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0</xdr:colOff>
      <xdr:row>18</xdr:row>
      <xdr:rowOff>124409</xdr:rowOff>
    </xdr:from>
    <xdr:ext cx="2281128" cy="291866"/>
    <xdr:sp macro="" textlink="">
      <xdr:nvSpPr>
        <xdr:cNvPr id="6" name="Text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7650" y="2953334"/>
          <a:ext cx="2281128" cy="291866"/>
        </a:xfrm>
        <a:prstGeom prst="roundRect">
          <a:avLst>
            <a:gd name="adj" fmla="val 0"/>
          </a:avLst>
        </a:prstGeom>
        <a:solidFill>
          <a:srgbClr val="4A3D5C"/>
        </a:solidFill>
        <a:ln w="19050" cmpd="sng">
          <a:solidFill>
            <a:srgbClr val="4A3D5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lIns="36000" tIns="36000" rIns="36000" bIns="36000" rtlCol="0" anchor="ctr" anchorCtr="0">
          <a:spAutoFit/>
        </a:bodyPr>
        <a:lstStyle/>
        <a:p>
          <a:r>
            <a:rPr lang="en-US" sz="1400">
              <a:solidFill>
                <a:schemeClr val="bg1"/>
              </a:solidFill>
              <a:latin typeface="+mj-lt"/>
            </a:rPr>
            <a:t>Ihre Stromkosten</a:t>
          </a:r>
          <a:r>
            <a:rPr lang="en-US" sz="1400" baseline="0">
              <a:solidFill>
                <a:schemeClr val="bg1"/>
              </a:solidFill>
              <a:latin typeface="+mj-lt"/>
            </a:rPr>
            <a:t> BD &lt; 3'000h</a:t>
          </a:r>
          <a:r>
            <a:rPr lang="en-US" sz="1400">
              <a:solidFill>
                <a:schemeClr val="bg1"/>
              </a:solidFill>
              <a:latin typeface="+mj-lt"/>
            </a:rPr>
            <a:t>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E6B4-ED1B-453D-8B10-2532E13D068A}">
  <dimension ref="C1:K42"/>
  <sheetViews>
    <sheetView showGridLines="0" tabSelected="1" zoomScale="110" zoomScaleNormal="110" workbookViewId="0">
      <selection activeCell="M17" sqref="M17"/>
    </sheetView>
  </sheetViews>
  <sheetFormatPr baseColWidth="10" defaultColWidth="10.8984375" defaultRowHeight="15.6" x14ac:dyDescent="0.3"/>
  <cols>
    <col min="1" max="2" width="1.59765625" customWidth="1"/>
    <col min="3" max="3" width="12.5" customWidth="1"/>
    <col min="4" max="4" width="34.5" customWidth="1"/>
    <col min="5" max="5" width="8.19921875" bestFit="1" customWidth="1"/>
    <col min="6" max="6" width="9.5" customWidth="1"/>
    <col min="7" max="7" width="15" bestFit="1" customWidth="1"/>
    <col min="8" max="8" width="2.8984375" customWidth="1"/>
    <col min="9" max="9" width="15" bestFit="1" customWidth="1"/>
    <col min="10" max="10" width="1.59765625" bestFit="1" customWidth="1"/>
    <col min="11" max="11" width="11.09765625" style="1" customWidth="1"/>
    <col min="12" max="12" width="1.59765625" customWidth="1"/>
  </cols>
  <sheetData>
    <row r="1" spans="3:11" ht="9.9" customHeight="1" x14ac:dyDescent="0.3"/>
    <row r="2" spans="3:11" ht="9.9" customHeight="1" x14ac:dyDescent="0.3"/>
    <row r="3" spans="3:11" ht="21" x14ac:dyDescent="0.4">
      <c r="C3" s="2" t="s">
        <v>30</v>
      </c>
      <c r="D3" s="2"/>
      <c r="K3"/>
    </row>
    <row r="4" spans="3:11" x14ac:dyDescent="0.3">
      <c r="C4" t="s">
        <v>29</v>
      </c>
      <c r="K4"/>
    </row>
    <row r="5" spans="3:11" x14ac:dyDescent="0.3">
      <c r="K5"/>
    </row>
    <row r="6" spans="3:11" x14ac:dyDescent="0.3">
      <c r="K6"/>
    </row>
    <row r="7" spans="3:11" s="3" customFormat="1" ht="20.100000000000001" customHeight="1" x14ac:dyDescent="0.3">
      <c r="J7" s="4"/>
    </row>
    <row r="8" spans="3:11" s="3" customFormat="1" ht="5.0999999999999996" customHeight="1" thickBot="1" x14ac:dyDescent="0.35">
      <c r="J8" s="4"/>
    </row>
    <row r="9" spans="3:11" s="3" customFormat="1" ht="20.100000000000001" customHeight="1" thickBot="1" x14ac:dyDescent="0.35">
      <c r="C9" s="3" t="s">
        <v>31</v>
      </c>
      <c r="G9" s="6"/>
      <c r="H9" s="3" t="s">
        <v>28</v>
      </c>
      <c r="J9" s="4"/>
    </row>
    <row r="10" spans="3:11" s="3" customFormat="1" ht="5.0999999999999996" customHeight="1" thickBot="1" x14ac:dyDescent="0.35">
      <c r="J10" s="4"/>
    </row>
    <row r="11" spans="3:11" s="3" customFormat="1" ht="20.100000000000001" customHeight="1" thickBot="1" x14ac:dyDescent="0.35">
      <c r="C11" s="3" t="s">
        <v>22</v>
      </c>
      <c r="G11" s="6"/>
      <c r="H11" s="3" t="s">
        <v>17</v>
      </c>
      <c r="J11" s="4"/>
    </row>
    <row r="12" spans="3:11" s="3" customFormat="1" ht="5.0999999999999996" customHeight="1" thickBot="1" x14ac:dyDescent="0.35">
      <c r="J12" s="4"/>
    </row>
    <row r="13" spans="3:11" s="3" customFormat="1" ht="20.100000000000001" customHeight="1" thickBot="1" x14ac:dyDescent="0.35">
      <c r="C13" s="3" t="s">
        <v>32</v>
      </c>
      <c r="G13" s="6"/>
      <c r="H13" s="3" t="s">
        <v>2</v>
      </c>
      <c r="J13" s="4"/>
    </row>
    <row r="14" spans="3:11" s="3" customFormat="1" ht="5.0999999999999996" customHeight="1" thickBot="1" x14ac:dyDescent="0.35">
      <c r="J14" s="4"/>
    </row>
    <row r="15" spans="3:11" s="3" customFormat="1" ht="20.100000000000001" customHeight="1" thickBot="1" x14ac:dyDescent="0.35">
      <c r="C15" s="3" t="s">
        <v>21</v>
      </c>
      <c r="G15" s="6"/>
      <c r="H15" s="3" t="s">
        <v>15</v>
      </c>
      <c r="J15" s="4"/>
    </row>
    <row r="16" spans="3:11" s="3" customFormat="1" ht="5.0999999999999996" customHeight="1" x14ac:dyDescent="0.3">
      <c r="J16" s="4"/>
    </row>
    <row r="17" spans="3:10" s="3" customFormat="1" ht="20.100000000000001" customHeight="1" x14ac:dyDescent="0.3">
      <c r="C17" s="3" t="s">
        <v>25</v>
      </c>
      <c r="G17" s="7" t="b">
        <v>0</v>
      </c>
      <c r="J17" s="4"/>
    </row>
    <row r="18" spans="3:10" s="3" customFormat="1" ht="20.100000000000001" customHeight="1" x14ac:dyDescent="0.3"/>
    <row r="19" spans="3:10" s="3" customFormat="1" ht="20.100000000000001" customHeight="1" x14ac:dyDescent="0.3"/>
    <row r="20" spans="3:10" s="3" customFormat="1" ht="20.100000000000001" customHeight="1" x14ac:dyDescent="0.3">
      <c r="J20" s="4"/>
    </row>
    <row r="21" spans="3:10" s="3" customFormat="1" ht="9.9" customHeight="1" x14ac:dyDescent="0.3">
      <c r="C21" s="9"/>
      <c r="D21" s="9"/>
      <c r="E21" s="9"/>
      <c r="F21" s="9"/>
      <c r="G21" s="9"/>
      <c r="H21" s="9"/>
      <c r="I21" s="9"/>
      <c r="J21" s="4"/>
    </row>
    <row r="22" spans="3:10" s="3" customFormat="1" ht="20.100000000000001" customHeight="1" x14ac:dyDescent="0.3">
      <c r="C22" s="37" t="s">
        <v>0</v>
      </c>
      <c r="D22" s="5" t="s">
        <v>11</v>
      </c>
      <c r="E22" s="10">
        <f>G11</f>
        <v>0</v>
      </c>
      <c r="F22" s="11" t="s">
        <v>18</v>
      </c>
      <c r="G22" s="32">
        <f>IF(G17, 12,10)</f>
        <v>10</v>
      </c>
      <c r="H22" s="16" t="s">
        <v>3</v>
      </c>
      <c r="I22" s="23">
        <f>E22*G22</f>
        <v>0</v>
      </c>
      <c r="J22" s="4"/>
    </row>
    <row r="23" spans="3:10" s="3" customFormat="1" ht="20.100000000000001" customHeight="1" x14ac:dyDescent="0.3">
      <c r="C23" s="38"/>
      <c r="D23" s="3" t="s">
        <v>26</v>
      </c>
      <c r="E23" s="12">
        <f>G9</f>
        <v>0</v>
      </c>
      <c r="F23" s="13"/>
      <c r="G23" s="36">
        <v>8</v>
      </c>
      <c r="H23" s="17" t="s">
        <v>3</v>
      </c>
      <c r="I23" s="24">
        <f>E23*G23</f>
        <v>0</v>
      </c>
      <c r="J23" s="4"/>
    </row>
    <row r="24" spans="3:10" s="3" customFormat="1" ht="20.100000000000001" customHeight="1" x14ac:dyDescent="0.3">
      <c r="C24" s="38"/>
      <c r="D24" s="3" t="s">
        <v>16</v>
      </c>
      <c r="E24" s="12">
        <f>G11</f>
        <v>0</v>
      </c>
      <c r="F24" s="13" t="s">
        <v>18</v>
      </c>
      <c r="G24" s="34">
        <v>9.5</v>
      </c>
      <c r="H24" s="17" t="s">
        <v>3</v>
      </c>
      <c r="I24" s="24">
        <f>E24*G24</f>
        <v>0</v>
      </c>
      <c r="J24" s="4"/>
    </row>
    <row r="25" spans="3:10" s="3" customFormat="1" ht="20.100000000000001" customHeight="1" x14ac:dyDescent="0.3">
      <c r="C25" s="38"/>
      <c r="D25" s="3" t="s">
        <v>1</v>
      </c>
      <c r="E25" s="12">
        <f>G13</f>
        <v>0</v>
      </c>
      <c r="F25" s="13" t="s">
        <v>12</v>
      </c>
      <c r="G25" s="19">
        <f>IF(G17, 9.9,11.2)</f>
        <v>11.2</v>
      </c>
      <c r="H25" s="17" t="s">
        <v>3</v>
      </c>
      <c r="I25" s="24">
        <f>E25*G25/100</f>
        <v>0</v>
      </c>
      <c r="J25" s="4"/>
    </row>
    <row r="26" spans="3:10" s="3" customFormat="1" ht="20.100000000000001" customHeight="1" x14ac:dyDescent="0.3">
      <c r="C26" s="38"/>
      <c r="D26" s="3" t="s">
        <v>19</v>
      </c>
      <c r="E26" s="12">
        <f>G15</f>
        <v>0</v>
      </c>
      <c r="F26" s="13" t="s">
        <v>20</v>
      </c>
      <c r="G26" s="33">
        <v>4.5</v>
      </c>
      <c r="H26" s="17" t="s">
        <v>3</v>
      </c>
      <c r="I26" s="24">
        <f>G26*E26/100</f>
        <v>0</v>
      </c>
      <c r="J26" s="4"/>
    </row>
    <row r="27" spans="3:10" s="3" customFormat="1" ht="20.100000000000001" customHeight="1" x14ac:dyDescent="0.3">
      <c r="C27" s="39"/>
      <c r="D27" s="14" t="s">
        <v>4</v>
      </c>
      <c r="E27" s="15"/>
      <c r="F27" s="15"/>
      <c r="G27" s="15"/>
      <c r="H27" s="18"/>
      <c r="I27" s="25">
        <f>SUM(I22:I26)</f>
        <v>0</v>
      </c>
      <c r="J27" s="4"/>
    </row>
    <row r="28" spans="3:10" s="3" customFormat="1" ht="9.9" customHeight="1" x14ac:dyDescent="0.3">
      <c r="I28" s="26"/>
      <c r="J28" s="4"/>
    </row>
    <row r="29" spans="3:10" s="3" customFormat="1" ht="20.100000000000001" customHeight="1" x14ac:dyDescent="0.3">
      <c r="C29" s="37" t="s">
        <v>5</v>
      </c>
      <c r="D29" s="5" t="s">
        <v>1</v>
      </c>
      <c r="E29" s="10">
        <f>G13</f>
        <v>0</v>
      </c>
      <c r="F29" s="11" t="s">
        <v>12</v>
      </c>
      <c r="G29" s="20">
        <v>11.94</v>
      </c>
      <c r="H29" s="16" t="s">
        <v>3</v>
      </c>
      <c r="I29" s="23">
        <f>G29*E29/100</f>
        <v>0</v>
      </c>
      <c r="J29" s="4"/>
    </row>
    <row r="30" spans="3:10" s="3" customFormat="1" ht="20.100000000000001" customHeight="1" x14ac:dyDescent="0.3">
      <c r="C30" s="39"/>
      <c r="D30" s="14" t="s">
        <v>6</v>
      </c>
      <c r="E30" s="15"/>
      <c r="F30" s="15"/>
      <c r="G30" s="15"/>
      <c r="H30" s="18"/>
      <c r="I30" s="25">
        <f>SUM(I29:I29)</f>
        <v>0</v>
      </c>
      <c r="J30" s="4"/>
    </row>
    <row r="31" spans="3:10" s="3" customFormat="1" ht="9.9" customHeight="1" x14ac:dyDescent="0.3">
      <c r="I31" s="26"/>
      <c r="J31" s="4"/>
    </row>
    <row r="32" spans="3:10" s="3" customFormat="1" ht="20.100000000000001" customHeight="1" x14ac:dyDescent="0.3">
      <c r="C32" s="37" t="s">
        <v>7</v>
      </c>
      <c r="D32" s="5" t="s">
        <v>8</v>
      </c>
      <c r="E32" s="10">
        <f>G13</f>
        <v>0</v>
      </c>
      <c r="F32" s="11" t="s">
        <v>12</v>
      </c>
      <c r="G32" s="21">
        <v>1</v>
      </c>
      <c r="H32" s="16" t="s">
        <v>3</v>
      </c>
      <c r="I32" s="35">
        <f>E32*G32/100</f>
        <v>0</v>
      </c>
      <c r="J32" s="4"/>
    </row>
    <row r="33" spans="3:11" s="3" customFormat="1" ht="20.100000000000001" customHeight="1" x14ac:dyDescent="0.3">
      <c r="C33" s="38"/>
      <c r="D33" s="3" t="s">
        <v>24</v>
      </c>
      <c r="E33" s="12">
        <f>G13</f>
        <v>0</v>
      </c>
      <c r="F33" s="13" t="s">
        <v>12</v>
      </c>
      <c r="G33" s="19">
        <v>0.17</v>
      </c>
      <c r="H33" s="17" t="s">
        <v>3</v>
      </c>
      <c r="I33" s="24">
        <f>E33*G33/100</f>
        <v>0</v>
      </c>
      <c r="J33" s="4"/>
    </row>
    <row r="34" spans="3:11" s="3" customFormat="1" ht="20.100000000000001" customHeight="1" x14ac:dyDescent="0.3">
      <c r="C34" s="38"/>
      <c r="D34" s="3" t="s">
        <v>27</v>
      </c>
      <c r="E34" s="12">
        <f>G13</f>
        <v>0</v>
      </c>
      <c r="F34" s="13" t="s">
        <v>12</v>
      </c>
      <c r="G34" s="19">
        <v>0.19</v>
      </c>
      <c r="H34" s="17" t="s">
        <v>3</v>
      </c>
      <c r="I34" s="24">
        <f>E34*G34/100</f>
        <v>0</v>
      </c>
      <c r="J34" s="4"/>
    </row>
    <row r="35" spans="3:11" s="3" customFormat="1" ht="20.100000000000001" customHeight="1" x14ac:dyDescent="0.3">
      <c r="C35" s="38"/>
      <c r="D35" s="3" t="s">
        <v>9</v>
      </c>
      <c r="E35" s="12">
        <f>G13</f>
        <v>0</v>
      </c>
      <c r="F35" s="13" t="s">
        <v>12</v>
      </c>
      <c r="G35" s="22">
        <v>2.2999999999999998</v>
      </c>
      <c r="H35" s="17" t="s">
        <v>3</v>
      </c>
      <c r="I35" s="24">
        <f>E35*G35/100</f>
        <v>0</v>
      </c>
      <c r="J35" s="4"/>
    </row>
    <row r="36" spans="3:11" s="3" customFormat="1" ht="20.100000000000001" customHeight="1" x14ac:dyDescent="0.3">
      <c r="C36" s="39"/>
      <c r="D36" s="14" t="s">
        <v>13</v>
      </c>
      <c r="E36" s="15"/>
      <c r="F36" s="15"/>
      <c r="G36" s="15"/>
      <c r="H36" s="18"/>
      <c r="I36" s="25">
        <f>SUM(I32:I35)</f>
        <v>0</v>
      </c>
      <c r="J36" s="4"/>
    </row>
    <row r="37" spans="3:11" s="3" customFormat="1" ht="9.9" customHeight="1" x14ac:dyDescent="0.3">
      <c r="I37" s="26"/>
      <c r="J37" s="4"/>
    </row>
    <row r="38" spans="3:11" s="3" customFormat="1" ht="20.100000000000001" customHeight="1" x14ac:dyDescent="0.3">
      <c r="C38" s="8" t="s">
        <v>10</v>
      </c>
      <c r="I38" s="27">
        <f>I27+I30+I36</f>
        <v>0</v>
      </c>
      <c r="J38" s="4"/>
    </row>
    <row r="39" spans="3:11" s="3" customFormat="1" ht="20.100000000000001" customHeight="1" x14ac:dyDescent="0.3">
      <c r="C39" s="3" t="s">
        <v>23</v>
      </c>
      <c r="E39" s="28"/>
      <c r="I39" s="26">
        <f>I38*8.1%</f>
        <v>0</v>
      </c>
      <c r="J39" s="4"/>
    </row>
    <row r="40" spans="3:11" s="3" customFormat="1" ht="20.100000000000001" customHeight="1" x14ac:dyDescent="0.3">
      <c r="C40" s="29" t="s">
        <v>14</v>
      </c>
      <c r="D40" s="30"/>
      <c r="E40" s="30"/>
      <c r="F40" s="30"/>
      <c r="G40" s="30"/>
      <c r="H40" s="30"/>
      <c r="I40" s="31">
        <f>SUM(I38:I39)</f>
        <v>0</v>
      </c>
      <c r="J40" s="4"/>
    </row>
    <row r="41" spans="3:11" s="3" customFormat="1" ht="20.100000000000001" customHeight="1" x14ac:dyDescent="0.3">
      <c r="I41" s="26"/>
      <c r="J41" s="4"/>
    </row>
    <row r="42" spans="3:11" x14ac:dyDescent="0.3">
      <c r="K42"/>
    </row>
  </sheetData>
  <mergeCells count="3">
    <mergeCell ref="C22:C27"/>
    <mergeCell ref="C29:C30"/>
    <mergeCell ref="C32:C36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6</xdr:col>
                    <xdr:colOff>495300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Grosskunden NE7 &lt; 3000h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Tarifrechner</dc:title>
  <dc:creator>Marc Handlery</dc:creator>
  <cp:keywords/>
  <cp:lastModifiedBy>Gaspar Rita GRABS</cp:lastModifiedBy>
  <dcterms:created xsi:type="dcterms:W3CDTF">2020-04-22T09:35:29Z</dcterms:created>
  <dcterms:modified xsi:type="dcterms:W3CDTF">2026-09-04T05:47:29Z</dcterms:modified>
</cp:coreProperties>
</file>